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4_Wohnen\11-4-3_EV-pH\"/>
    </mc:Choice>
  </mc:AlternateContent>
  <xr:revisionPtr revIDLastSave="0" documentId="13_ncr:1_{AA7FD782-554F-427B-AE79-D6DF7A80D47F}" xr6:coauthVersionLast="36" xr6:coauthVersionMax="36" xr10:uidLastSave="{00000000-0000-0000-0000-000000000000}"/>
  <bookViews>
    <workbookView xWindow="-15" yWindow="-15" windowWidth="12615" windowHeight="115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Diagramm!$A$1:$N$20</definedName>
  </definedNames>
  <calcPr calcId="191029"/>
</workbook>
</file>

<file path=xl/calcChain.xml><?xml version="1.0" encoding="utf-8"?>
<calcChain xmlns="http://schemas.openxmlformats.org/spreadsheetml/2006/main">
  <c r="T25" i="1" l="1"/>
  <c r="P25" i="1"/>
  <c r="K25" i="1"/>
  <c r="S25" i="1" s="1"/>
  <c r="Q25" i="1" l="1"/>
  <c r="U25" i="1"/>
  <c r="N25" i="1"/>
  <c r="R25" i="1"/>
  <c r="V25" i="1"/>
  <c r="O25" i="1"/>
  <c r="N12" i="1"/>
  <c r="O12" i="1"/>
  <c r="R12" i="1"/>
  <c r="S12" i="1"/>
  <c r="V12" i="1"/>
  <c r="N13" i="1"/>
  <c r="P13" i="1"/>
  <c r="Q13" i="1"/>
  <c r="R13" i="1"/>
  <c r="T13" i="1"/>
  <c r="U13" i="1"/>
  <c r="V13" i="1"/>
  <c r="P15" i="1"/>
  <c r="T15" i="1"/>
  <c r="N16" i="1"/>
  <c r="O16" i="1"/>
  <c r="R16" i="1"/>
  <c r="S16" i="1"/>
  <c r="V16" i="1"/>
  <c r="N17" i="1"/>
  <c r="P17" i="1"/>
  <c r="Q17" i="1"/>
  <c r="R17" i="1"/>
  <c r="T17" i="1"/>
  <c r="U17" i="1"/>
  <c r="V17" i="1"/>
  <c r="P19" i="1"/>
  <c r="T19" i="1"/>
  <c r="N20" i="1"/>
  <c r="O20" i="1"/>
  <c r="R20" i="1"/>
  <c r="S20" i="1"/>
  <c r="V20" i="1"/>
  <c r="N21" i="1"/>
  <c r="P21" i="1"/>
  <c r="Q21" i="1"/>
  <c r="R21" i="1"/>
  <c r="T21" i="1"/>
  <c r="U21" i="1"/>
  <c r="V21" i="1"/>
  <c r="P23" i="1"/>
  <c r="T23" i="1"/>
  <c r="N24" i="1"/>
  <c r="O24" i="1"/>
  <c r="R24" i="1"/>
  <c r="S24" i="1"/>
  <c r="V24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N29" i="1"/>
  <c r="O29" i="1"/>
  <c r="P29" i="1"/>
  <c r="Q29" i="1"/>
  <c r="R29" i="1"/>
  <c r="S29" i="1"/>
  <c r="T29" i="1"/>
  <c r="U29" i="1"/>
  <c r="V29" i="1"/>
  <c r="V11" i="1"/>
  <c r="R11" i="1"/>
  <c r="N11" i="1"/>
  <c r="K29" i="1"/>
  <c r="K28" i="1"/>
  <c r="K27" i="1"/>
  <c r="K26" i="1"/>
  <c r="K24" i="1"/>
  <c r="P24" i="1" s="1"/>
  <c r="K23" i="1"/>
  <c r="Q23" i="1" s="1"/>
  <c r="K22" i="1"/>
  <c r="K21" i="1"/>
  <c r="O21" i="1" s="1"/>
  <c r="K20" i="1"/>
  <c r="P20" i="1" s="1"/>
  <c r="K19" i="1"/>
  <c r="Q19" i="1" s="1"/>
  <c r="K18" i="1"/>
  <c r="K17" i="1"/>
  <c r="O17" i="1" s="1"/>
  <c r="K16" i="1"/>
  <c r="P16" i="1" s="1"/>
  <c r="K15" i="1"/>
  <c r="Q15" i="1" s="1"/>
  <c r="K14" i="1"/>
  <c r="K13" i="1"/>
  <c r="O13" i="1" s="1"/>
  <c r="K12" i="1"/>
  <c r="P12" i="1" s="1"/>
  <c r="K11" i="1"/>
  <c r="U11" i="1" s="1"/>
  <c r="K10" i="1"/>
  <c r="O10" i="1" l="1"/>
  <c r="S10" i="1"/>
  <c r="N10" i="1"/>
  <c r="P10" i="1"/>
  <c r="T10" i="1"/>
  <c r="Q10" i="1"/>
  <c r="U10" i="1"/>
  <c r="R10" i="1"/>
  <c r="V10" i="1"/>
  <c r="N14" i="1"/>
  <c r="R14" i="1"/>
  <c r="V14" i="1"/>
  <c r="O14" i="1"/>
  <c r="S14" i="1"/>
  <c r="P14" i="1"/>
  <c r="T14" i="1"/>
  <c r="Q14" i="1"/>
  <c r="U14" i="1"/>
  <c r="N18" i="1"/>
  <c r="R18" i="1"/>
  <c r="V18" i="1"/>
  <c r="O18" i="1"/>
  <c r="S18" i="1"/>
  <c r="P18" i="1"/>
  <c r="T18" i="1"/>
  <c r="Q18" i="1"/>
  <c r="U18" i="1"/>
  <c r="N22" i="1"/>
  <c r="R22" i="1"/>
  <c r="V22" i="1"/>
  <c r="O22" i="1"/>
  <c r="S22" i="1"/>
  <c r="P22" i="1"/>
  <c r="T22" i="1"/>
  <c r="Q22" i="1"/>
  <c r="U22" i="1"/>
  <c r="O11" i="1"/>
  <c r="S11" i="1"/>
  <c r="S23" i="1"/>
  <c r="O23" i="1"/>
  <c r="S19" i="1"/>
  <c r="O19" i="1"/>
  <c r="S15" i="1"/>
  <c r="O15" i="1"/>
  <c r="P11" i="1"/>
  <c r="T11" i="1"/>
  <c r="U24" i="1"/>
  <c r="Q24" i="1"/>
  <c r="V23" i="1"/>
  <c r="R23" i="1"/>
  <c r="N23" i="1"/>
  <c r="U20" i="1"/>
  <c r="Q20" i="1"/>
  <c r="V19" i="1"/>
  <c r="R19" i="1"/>
  <c r="N19" i="1"/>
  <c r="U16" i="1"/>
  <c r="Q16" i="1"/>
  <c r="V15" i="1"/>
  <c r="R15" i="1"/>
  <c r="N15" i="1"/>
  <c r="U12" i="1"/>
  <c r="Q12" i="1"/>
  <c r="Q11" i="1"/>
  <c r="T24" i="1"/>
  <c r="U23" i="1"/>
  <c r="S21" i="1"/>
  <c r="T20" i="1"/>
  <c r="U19" i="1"/>
  <c r="S17" i="1"/>
  <c r="T16" i="1"/>
  <c r="U15" i="1"/>
  <c r="S13" i="1"/>
  <c r="T12" i="1"/>
  <c r="Q3" i="1"/>
</calcChain>
</file>

<file path=xl/sharedStrings.xml><?xml version="1.0" encoding="utf-8"?>
<sst xmlns="http://schemas.openxmlformats.org/spreadsheetml/2006/main" count="32" uniqueCount="22">
  <si>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</si>
  <si>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</si>
  <si>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</si>
  <si>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</si>
  <si>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</si>
  <si>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</si>
  <si>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</si>
  <si>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</si>
  <si>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</si>
  <si>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</si>
  <si>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Terawattstunden (TWh)</t>
  </si>
  <si>
    <t>Raumwärme</t>
  </si>
  <si>
    <t>Warmwasser</t>
  </si>
  <si>
    <t>sonstige Prozesswärme</t>
  </si>
  <si>
    <t>Klimakälte</t>
  </si>
  <si>
    <t>sonstige Prozesskälte</t>
  </si>
  <si>
    <t>mechanische Energie</t>
  </si>
  <si>
    <t>Informations- und Kommunikationstechnik</t>
  </si>
  <si>
    <t>Beleuchtung</t>
  </si>
  <si>
    <t>Gesamt</t>
  </si>
  <si>
    <t>Eigene Darstellung des Umweltbundesamtes auf Basis Arbeitsgemeinschaft Energiebilanzen, Anwendungsbilanzen, Stand 10/2024</t>
  </si>
  <si>
    <t>Anteile der Anwendungsbereiche am Endenergieverbrauch der privaten Haushalte 2008 und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</si>
</sst>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##\ ###\ ##0;[Red]\-###\ ###\ ##0;\-"/>
    <numFmt numFmtId="166" formatCode="0.0\ %"/>
    <numFmt numFmtId="167" formatCode="#,##0\ &quot;TWh&quot;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2" fillId="0" borderId="0"/>
    <xf numFmtId="165" fontId="33" fillId="0" borderId="0">
      <alignment horizontal="right" indent="1"/>
    </xf>
    <xf numFmtId="9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/>
    <xf numFmtId="0" fontId="26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0" xfId="0" applyFill="1" applyBorder="1"/>
    <xf numFmtId="0" fontId="0" fillId="0" borderId="15" xfId="0" applyBorder="1"/>
    <xf numFmtId="0" fontId="0" fillId="0" borderId="15" xfId="0" applyBorder="1" applyProtection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34" fillId="27" borderId="20" xfId="0" applyFont="1" applyFill="1" applyBorder="1" applyAlignment="1">
      <alignment horizontal="left" vertical="center" wrapText="1"/>
    </xf>
    <xf numFmtId="0" fontId="34" fillId="27" borderId="21" xfId="0" applyFont="1" applyFill="1" applyBorder="1" applyAlignment="1">
      <alignment horizontal="center" vertical="center" wrapText="1"/>
    </xf>
    <xf numFmtId="0" fontId="35" fillId="28" borderId="22" xfId="0" applyFont="1" applyFill="1" applyBorder="1" applyAlignment="1">
      <alignment horizontal="left" vertical="center" wrapText="1"/>
    </xf>
    <xf numFmtId="0" fontId="35" fillId="29" borderId="22" xfId="0" applyFont="1" applyFill="1" applyBorder="1" applyAlignment="1">
      <alignment horizontal="left" vertical="center" wrapText="1"/>
    </xf>
    <xf numFmtId="0" fontId="34" fillId="27" borderId="13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3" fontId="36" fillId="28" borderId="26" xfId="0" applyNumberFormat="1" applyFont="1" applyFill="1" applyBorder="1" applyAlignment="1">
      <alignment horizontal="center" vertical="center" wrapText="1"/>
    </xf>
    <xf numFmtId="3" fontId="36" fillId="29" borderId="26" xfId="0" applyNumberFormat="1" applyFont="1" applyFill="1" applyBorder="1" applyAlignment="1">
      <alignment horizontal="center" vertical="center" wrapText="1"/>
    </xf>
    <xf numFmtId="166" fontId="36" fillId="28" borderId="26" xfId="0" applyNumberFormat="1" applyFont="1" applyFill="1" applyBorder="1" applyAlignment="1">
      <alignment horizontal="center" vertical="center" wrapText="1"/>
    </xf>
    <xf numFmtId="166" fontId="35" fillId="28" borderId="26" xfId="0" applyNumberFormat="1" applyFont="1" applyFill="1" applyBorder="1" applyAlignment="1">
      <alignment horizontal="center" vertical="center" wrapText="1"/>
    </xf>
    <xf numFmtId="166" fontId="36" fillId="29" borderId="26" xfId="0" applyNumberFormat="1" applyFont="1" applyFill="1" applyBorder="1" applyAlignment="1">
      <alignment horizontal="center" vertical="center" wrapText="1"/>
    </xf>
    <xf numFmtId="166" fontId="35" fillId="29" borderId="26" xfId="0" applyNumberFormat="1" applyFont="1" applyFill="1" applyBorder="1" applyAlignment="1">
      <alignment horizontal="center" vertical="center" wrapText="1"/>
    </xf>
    <xf numFmtId="167" fontId="35" fillId="28" borderId="26" xfId="0" applyNumberFormat="1" applyFont="1" applyFill="1" applyBorder="1" applyAlignment="1">
      <alignment horizontal="center" vertical="center" wrapText="1"/>
    </xf>
    <xf numFmtId="167" fontId="35" fillId="29" borderId="26" xfId="0" applyNumberFormat="1" applyFont="1" applyFill="1" applyBorder="1" applyAlignment="1">
      <alignment horizontal="center" vertical="center" wrapText="1"/>
    </xf>
    <xf numFmtId="0" fontId="37" fillId="28" borderId="12" xfId="0" applyFont="1" applyFill="1" applyBorder="1" applyAlignment="1" applyProtection="1">
      <alignment horizontal="left" vertical="center" wrapText="1"/>
      <protection locked="0"/>
    </xf>
    <xf numFmtId="0" fontId="37" fillId="28" borderId="12" xfId="0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/>
      <protection locked="0"/>
    </xf>
    <xf numFmtId="0" fontId="37" fillId="28" borderId="18" xfId="0" applyFont="1" applyFill="1" applyBorder="1" applyAlignment="1" applyProtection="1">
      <alignment horizontal="left" vertical="center" wrapText="1"/>
      <protection locked="0"/>
    </xf>
    <xf numFmtId="0" fontId="37" fillId="28" borderId="19" xfId="0" applyFont="1" applyFill="1" applyBorder="1" applyAlignment="1" applyProtection="1">
      <alignment horizontal="left" vertical="center" wrapText="1"/>
      <protection locked="0"/>
    </xf>
    <xf numFmtId="0" fontId="30" fillId="26" borderId="18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2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0000000}"/>
    <cellStyle name="Prozent 2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3 7" xfId="46" xr:uid="{7D0B553A-14CF-4B22-B793-07571575F38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58220"/>
      <color rgb="FFA6DEF1"/>
      <color rgb="FF0079A3"/>
      <color rgb="FF84BDD7"/>
      <color rgb="FF004578"/>
      <color rgb="FFFFDEA4"/>
      <color rgb="FF00B8DE"/>
      <color rgb="FFFCB814"/>
      <color rgb="FF5BAD34"/>
      <color rgb="FFEE7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15866610897414E-2"/>
          <c:y val="1.701155115052648E-2"/>
          <c:w val="0.8671972461157299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Raumwärme</c:v>
                </c:pt>
              </c:strCache>
            </c:strRef>
          </c:tx>
          <c:spPr>
            <a:solidFill>
              <a:srgbClr val="FCB814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1B6725-88AB-4147-9D15-4AF4466D321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255-4BAB-9D7D-EBB386BA81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0A44FF9-7232-4BEE-9093-8B1416D46B0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Daten!$C$10:$C$30</c15:sqref>
                  </c15:fullRef>
                </c:ext>
              </c:extLst>
              <c:f>(Daten!$C$10,Daten!$C$25)</c:f>
              <c:numCache>
                <c:formatCode>#,##0</c:formatCode>
                <c:ptCount val="2"/>
                <c:pt idx="0">
                  <c:v>524.70261007857403</c:v>
                </c:pt>
                <c:pt idx="1">
                  <c:v>422.09167528290919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Daten!$N$10:$N$29</c15:f>
                <c15:dlblRangeCache>
                  <c:ptCount val="20"/>
                  <c:pt idx="0">
                    <c:v>72,2 %</c:v>
                  </c:pt>
                  <c:pt idx="1">
                    <c:v>71,2 %</c:v>
                  </c:pt>
                  <c:pt idx="2">
                    <c:v>70,9 %</c:v>
                  </c:pt>
                  <c:pt idx="3">
                    <c:v>66,7 %</c:v>
                  </c:pt>
                  <c:pt idx="4">
                    <c:v>68,8 %</c:v>
                  </c:pt>
                  <c:pt idx="5">
                    <c:v>71,4 %</c:v>
                  </c:pt>
                  <c:pt idx="6">
                    <c:v>67,7 %</c:v>
                  </c:pt>
                  <c:pt idx="7">
                    <c:v>69,3 %</c:v>
                  </c:pt>
                  <c:pt idx="8">
                    <c:v>69,9 %</c:v>
                  </c:pt>
                  <c:pt idx="9">
                    <c:v>68,7 %</c:v>
                  </c:pt>
                  <c:pt idx="10">
                    <c:v>68,1 %</c:v>
                  </c:pt>
                  <c:pt idx="11">
                    <c:v>68,8 %</c:v>
                  </c:pt>
                  <c:pt idx="12">
                    <c:v>68,6 %</c:v>
                  </c:pt>
                  <c:pt idx="13">
                    <c:v>67,9 %</c:v>
                  </c:pt>
                  <c:pt idx="14">
                    <c:v>67,3 %</c:v>
                  </c:pt>
                  <c:pt idx="15">
                    <c:v>66,8 %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Daten!$C$11</c15:sqref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E255-4BAB-9D7D-EBB386BA8195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Warmwasser</c:v>
                </c:pt>
              </c:strCache>
            </c:strRef>
          </c:tx>
          <c:spPr>
            <a:solidFill>
              <a:srgbClr val="00B8DE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5E2B6CB-7258-420C-BF59-0B3CC9FC6B4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255-4BAB-9D7D-EBB386BA81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4531F4-90E4-4AC7-AE02-C2977176EB0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Daten!$D$10:$D$30</c15:sqref>
                  </c15:fullRef>
                </c:ext>
              </c:extLst>
              <c:f>(Daten!$D$10,Daten!$D$25)</c:f>
              <c:numCache>
                <c:formatCode>#,##0</c:formatCode>
                <c:ptCount val="2"/>
                <c:pt idx="0">
                  <c:v>94.69921801324486</c:v>
                </c:pt>
                <c:pt idx="1">
                  <c:v>99.993832813325582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Daten!$O$10:$O$29</c15:f>
                <c15:dlblRangeCache>
                  <c:ptCount val="20"/>
                  <c:pt idx="0">
                    <c:v>13,0 %</c:v>
                  </c:pt>
                  <c:pt idx="1">
                    <c:v>13,4 %</c:v>
                  </c:pt>
                  <c:pt idx="2">
                    <c:v>14,0 %</c:v>
                  </c:pt>
                  <c:pt idx="3">
                    <c:v>16,4 %</c:v>
                  </c:pt>
                  <c:pt idx="4">
                    <c:v>15,3 %</c:v>
                  </c:pt>
                  <c:pt idx="5">
                    <c:v>13,4 %</c:v>
                  </c:pt>
                  <c:pt idx="6">
                    <c:v>15,2 %</c:v>
                  </c:pt>
                  <c:pt idx="7">
                    <c:v>14,4 %</c:v>
                  </c:pt>
                  <c:pt idx="8">
                    <c:v>14,3 %</c:v>
                  </c:pt>
                  <c:pt idx="9">
                    <c:v>15,1 %</c:v>
                  </c:pt>
                  <c:pt idx="10">
                    <c:v>15,9 %</c:v>
                  </c:pt>
                  <c:pt idx="11">
                    <c:v>15,8 %</c:v>
                  </c:pt>
                  <c:pt idx="12">
                    <c:v>15,8 %</c:v>
                  </c:pt>
                  <c:pt idx="13">
                    <c:v>15,8 %</c:v>
                  </c:pt>
                  <c:pt idx="14">
                    <c:v>15,9 %</c:v>
                  </c:pt>
                  <c:pt idx="15">
                    <c:v>15,8 %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E255-4BAB-9D7D-EBB386BA8195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sonstige Prozesswärme</c:v>
                </c:pt>
              </c:strCache>
            </c:strRef>
          </c:tx>
          <c:spPr>
            <a:solidFill>
              <a:srgbClr val="FFDEA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4371F7E-9383-46B3-8248-AC1C3520770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255-4BAB-9D7D-EBB386BA81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8106ED-5712-4094-BFE7-BC4FBD265D7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Daten!$E$10:$E$30</c15:sqref>
                  </c15:fullRef>
                </c:ext>
              </c:extLst>
              <c:f>(Daten!$E$10,Daten!$E$25)</c:f>
              <c:numCache>
                <c:formatCode>#,##0</c:formatCode>
                <c:ptCount val="2"/>
                <c:pt idx="0">
                  <c:v>38.904344873964831</c:v>
                </c:pt>
                <c:pt idx="1">
                  <c:v>40.954731950728224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Daten!$P$10:$P$29</c15:f>
                <c15:dlblRangeCache>
                  <c:ptCount val="20"/>
                  <c:pt idx="0">
                    <c:v>5,4 %</c:v>
                  </c:pt>
                  <c:pt idx="1">
                    <c:v>5,6 %</c:v>
                  </c:pt>
                  <c:pt idx="2">
                    <c:v>5,4 %</c:v>
                  </c:pt>
                  <c:pt idx="3">
                    <c:v>6,1 %</c:v>
                  </c:pt>
                  <c:pt idx="4">
                    <c:v>5,7 %</c:v>
                  </c:pt>
                  <c:pt idx="5">
                    <c:v>5,5 %</c:v>
                  </c:pt>
                  <c:pt idx="6">
                    <c:v>6,2 %</c:v>
                  </c:pt>
                  <c:pt idx="7">
                    <c:v>5,9 %</c:v>
                  </c:pt>
                  <c:pt idx="8">
                    <c:v>5,9 %</c:v>
                  </c:pt>
                  <c:pt idx="9">
                    <c:v>6,0 %</c:v>
                  </c:pt>
                  <c:pt idx="10">
                    <c:v>5,9 %</c:v>
                  </c:pt>
                  <c:pt idx="11">
                    <c:v>5,8 %</c:v>
                  </c:pt>
                  <c:pt idx="12">
                    <c:v>5,8 %</c:v>
                  </c:pt>
                  <c:pt idx="13">
                    <c:v>6,1 %</c:v>
                  </c:pt>
                  <c:pt idx="14">
                    <c:v>6,3 %</c:v>
                  </c:pt>
                  <c:pt idx="15">
                    <c:v>6,5 %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255-4BAB-9D7D-EBB386BA8195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Klimakälte</c:v>
                </c:pt>
              </c:strCache>
            </c:strRef>
          </c:tx>
          <c:spPr>
            <a:solidFill>
              <a:srgbClr val="004578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E255-4BAB-9D7D-EBB386BA8195}"/>
                </c:ext>
              </c:extLst>
            </c:dLbl>
            <c:dLbl>
              <c:idx val="1"/>
              <c:layout>
                <c:manualLayout>
                  <c:x val="0.14721940792295427"/>
                  <c:y val="2.9431749395374535E-2"/>
                </c:manualLayout>
              </c:layout>
              <c:tx>
                <c:rich>
                  <a:bodyPr/>
                  <a:lstStyle/>
                  <a:p>
                    <a:fld id="{BDF0C971-5C1C-4D61-B116-0931AE4612E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Daten!$F$10:$F$30</c15:sqref>
                  </c15:fullRef>
                </c:ext>
              </c:extLst>
              <c:f>(Daten!$F$10,Daten!$F$25)</c:f>
              <c:numCache>
                <c:formatCode>#,##0</c:formatCode>
                <c:ptCount val="2"/>
                <c:pt idx="0">
                  <c:v>0</c:v>
                </c:pt>
                <c:pt idx="1">
                  <c:v>1.3051871775529529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Daten!$Q$10:$Q$29</c15:f>
                <c15:dlblRangeCache>
                  <c:ptCount val="20"/>
                  <c:pt idx="0">
                    <c:v>0,0 %</c:v>
                  </c:pt>
                  <c:pt idx="1">
                    <c:v>0,0 %</c:v>
                  </c:pt>
                  <c:pt idx="2">
                    <c:v>0,0 %</c:v>
                  </c:pt>
                  <c:pt idx="3">
                    <c:v>0,0 %</c:v>
                  </c:pt>
                  <c:pt idx="4">
                    <c:v>0,0 %</c:v>
                  </c:pt>
                  <c:pt idx="5">
                    <c:v>0,2 %</c:v>
                  </c:pt>
                  <c:pt idx="6">
                    <c:v>0,2 %</c:v>
                  </c:pt>
                  <c:pt idx="7">
                    <c:v>0,2 %</c:v>
                  </c:pt>
                  <c:pt idx="8">
                    <c:v>0,2 %</c:v>
                  </c:pt>
                  <c:pt idx="9">
                    <c:v>0,2 %</c:v>
                  </c:pt>
                  <c:pt idx="10">
                    <c:v>0,2 %</c:v>
                  </c:pt>
                  <c:pt idx="11">
                    <c:v>0,2 %</c:v>
                  </c:pt>
                  <c:pt idx="12">
                    <c:v>0,2 %</c:v>
                  </c:pt>
                  <c:pt idx="13">
                    <c:v>0,2 %</c:v>
                  </c:pt>
                  <c:pt idx="14">
                    <c:v>0,2 %</c:v>
                  </c:pt>
                  <c:pt idx="15">
                    <c:v>0,2 %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Daten!$F$24</c15:sqref>
                  <c15:dLbl>
                    <c:idx val="0"/>
                    <c:layout>
                      <c:manualLayout>
                        <c:x val="0.13682744971662808"/>
                        <c:y val="0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1-D3E2-493C-A495-8AA17199702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E255-4BAB-9D7D-EBB386BA8195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sonstige Prozesskälte</c:v>
                </c:pt>
              </c:strCache>
            </c:strRef>
          </c:tx>
          <c:spPr>
            <a:solidFill>
              <a:srgbClr val="84BDD7"/>
            </a:solidFill>
          </c:spPr>
          <c:invertIfNegative val="0"/>
          <c:dLbls>
            <c:dLbl>
              <c:idx val="0"/>
              <c:layout>
                <c:manualLayout>
                  <c:x val="-0.143755421854179"/>
                  <c:y val="-1.3489395975559923E-17"/>
                </c:manualLayout>
              </c:layout>
              <c:tx>
                <c:rich>
                  <a:bodyPr/>
                  <a:lstStyle/>
                  <a:p>
                    <a:fld id="{2DA52B2A-7C17-45BC-896F-107111EDEAF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255-4BAB-9D7D-EBB386BA8195}"/>
                </c:ext>
              </c:extLst>
            </c:dLbl>
            <c:dLbl>
              <c:idx val="1"/>
              <c:layout>
                <c:manualLayout>
                  <c:x val="-0.13509545668224057"/>
                  <c:y val="-8.829524818612388E-3"/>
                </c:manualLayout>
              </c:layout>
              <c:tx>
                <c:rich>
                  <a:bodyPr/>
                  <a:lstStyle/>
                  <a:p>
                    <a:fld id="{76160934-359A-4ED1-AFDF-C31C84CCCA4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Daten!$G$10:$G$30</c15:sqref>
                  </c15:fullRef>
                </c:ext>
              </c:extLst>
              <c:f>(Daten!$G$10,Daten!$G$25)</c:f>
              <c:numCache>
                <c:formatCode>#,##0</c:formatCode>
                <c:ptCount val="2"/>
                <c:pt idx="0">
                  <c:v>27.695259817532722</c:v>
                </c:pt>
                <c:pt idx="1">
                  <c:v>29.547216104603056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Daten!$R$10:$R$29</c15:f>
                <c15:dlblRangeCache>
                  <c:ptCount val="20"/>
                  <c:pt idx="0">
                    <c:v>3,8 %</c:v>
                  </c:pt>
                  <c:pt idx="1">
                    <c:v>4,0 %</c:v>
                  </c:pt>
                  <c:pt idx="2">
                    <c:v>4,0 %</c:v>
                  </c:pt>
                  <c:pt idx="3">
                    <c:v>4,4 %</c:v>
                  </c:pt>
                  <c:pt idx="4">
                    <c:v>4,2 %</c:v>
                  </c:pt>
                  <c:pt idx="5">
                    <c:v>4,1 %</c:v>
                  </c:pt>
                  <c:pt idx="6">
                    <c:v>4,7 %</c:v>
                  </c:pt>
                  <c:pt idx="7">
                    <c:v>4,4 %</c:v>
                  </c:pt>
                  <c:pt idx="8">
                    <c:v>4,3 %</c:v>
                  </c:pt>
                  <c:pt idx="9">
                    <c:v>4,4 %</c:v>
                  </c:pt>
                  <c:pt idx="10">
                    <c:v>4,3 %</c:v>
                  </c:pt>
                  <c:pt idx="11">
                    <c:v>4,1 %</c:v>
                  </c:pt>
                  <c:pt idx="12">
                    <c:v>4,2 %</c:v>
                  </c:pt>
                  <c:pt idx="13">
                    <c:v>4,4 %</c:v>
                  </c:pt>
                  <c:pt idx="14">
                    <c:v>4,5 %</c:v>
                  </c:pt>
                  <c:pt idx="15">
                    <c:v>4,7 %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Daten!$G$24</c15:sqref>
                  <c15:dLbl>
                    <c:idx val="0"/>
                    <c:layout>
                      <c:manualLayout>
                        <c:x val="-0.14029143578540354"/>
                        <c:y val="5.8863498790749043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2-D3E2-493C-A495-8AA17199702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E255-4BAB-9D7D-EBB386BA8195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mechanische Energie</c:v>
                </c:pt>
              </c:strCache>
            </c:strRef>
          </c:tx>
          <c:spPr>
            <a:solidFill>
              <a:srgbClr val="0079A3"/>
            </a:solidFill>
          </c:spPr>
          <c:invertIfNegative val="0"/>
          <c:dLbls>
            <c:dLbl>
              <c:idx val="0"/>
              <c:layout>
                <c:manualLayout>
                  <c:x val="0.12989947757907735"/>
                  <c:y val="2.0602224576762147E-2"/>
                </c:manualLayout>
              </c:layout>
              <c:tx>
                <c:rich>
                  <a:bodyPr/>
                  <a:lstStyle/>
                  <a:p>
                    <a:fld id="{E64AFD0A-F78F-4676-AF98-A912E2BD60D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255-4BAB-9D7D-EBB386BA8195}"/>
                </c:ext>
              </c:extLst>
            </c:dLbl>
            <c:dLbl>
              <c:idx val="1"/>
              <c:layout>
                <c:manualLayout>
                  <c:x val="0.14895140095734211"/>
                  <c:y val="5.8863498790749065E-3"/>
                </c:manualLayout>
              </c:layout>
              <c:tx>
                <c:rich>
                  <a:bodyPr/>
                  <a:lstStyle/>
                  <a:p>
                    <a:fld id="{D05F28CE-17FA-46AB-B153-52726C21192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Daten!$H$10:$H$30</c15:sqref>
                  </c15:fullRef>
                </c:ext>
              </c:extLst>
              <c:f>(Daten!$H$10,Daten!$H$25)</c:f>
              <c:numCache>
                <c:formatCode>#,##0</c:formatCode>
                <c:ptCount val="2"/>
                <c:pt idx="0">
                  <c:v>4.2832043703702229</c:v>
                </c:pt>
                <c:pt idx="1">
                  <c:v>5.7083549273005918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Daten!$S$10:$S$29</c15:f>
                <c15:dlblRangeCache>
                  <c:ptCount val="20"/>
                  <c:pt idx="0">
                    <c:v>0,6 %</c:v>
                  </c:pt>
                  <c:pt idx="1">
                    <c:v>0,6 %</c:v>
                  </c:pt>
                  <c:pt idx="2">
                    <c:v>0,7 %</c:v>
                  </c:pt>
                  <c:pt idx="3">
                    <c:v>0,6 %</c:v>
                  </c:pt>
                  <c:pt idx="4">
                    <c:v>0,6 %</c:v>
                  </c:pt>
                  <c:pt idx="5">
                    <c:v>0,8 %</c:v>
                  </c:pt>
                  <c:pt idx="6">
                    <c:v>0,9 %</c:v>
                  </c:pt>
                  <c:pt idx="7">
                    <c:v>0,9 %</c:v>
                  </c:pt>
                  <c:pt idx="8">
                    <c:v>0,8 %</c:v>
                  </c:pt>
                  <c:pt idx="9">
                    <c:v>0,8 %</c:v>
                  </c:pt>
                  <c:pt idx="10">
                    <c:v>0,8 %</c:v>
                  </c:pt>
                  <c:pt idx="11">
                    <c:v>0,8 %</c:v>
                  </c:pt>
                  <c:pt idx="12">
                    <c:v>0,8 %</c:v>
                  </c:pt>
                  <c:pt idx="13">
                    <c:v>0,9 %</c:v>
                  </c:pt>
                  <c:pt idx="14">
                    <c:v>0,9 %</c:v>
                  </c:pt>
                  <c:pt idx="15">
                    <c:v>0,9 %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Daten!$H$24</c15:sqref>
                  <c15:dLbl>
                    <c:idx val="0"/>
                    <c:layout>
                      <c:manualLayout>
                        <c:x val="0.13509545668224038"/>
                        <c:y val="-1.765904963722472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3-D3E2-493C-A495-8AA17199702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E255-4BAB-9D7D-EBB386BA8195}"/>
            </c:ext>
          </c:extLst>
        </c:ser>
        <c:ser>
          <c:idx val="7"/>
          <c:order val="6"/>
          <c:tx>
            <c:strRef>
              <c:f>Daten!$I$9</c:f>
              <c:strCache>
                <c:ptCount val="1"/>
                <c:pt idx="0">
                  <c:v>Informations- und Kommunikationstechnik</c:v>
                </c:pt>
              </c:strCache>
            </c:strRef>
          </c:tx>
          <c:spPr>
            <a:solidFill>
              <a:srgbClr val="A6DEF1"/>
            </a:solidFill>
            <a:ln w="28575">
              <a:noFill/>
            </a:ln>
          </c:spPr>
          <c:invertIfNegative val="0"/>
          <c:dLbls>
            <c:dLbl>
              <c:idx val="0"/>
              <c:layout>
                <c:manualLayout>
                  <c:x val="0.12989947757907735"/>
                  <c:y val="-1.471587469768728E-2"/>
                </c:manualLayout>
              </c:layout>
              <c:tx>
                <c:rich>
                  <a:bodyPr/>
                  <a:lstStyle/>
                  <a:p>
                    <a:fld id="{367A2486-266E-4E92-B685-6480CBE0767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255-4BAB-9D7D-EBB386BA8195}"/>
                </c:ext>
              </c:extLst>
            </c:dLbl>
            <c:dLbl>
              <c:idx val="1"/>
              <c:layout>
                <c:manualLayout>
                  <c:x val="0.14895140095734211"/>
                  <c:y val="-3.8261274213986923E-2"/>
                </c:manualLayout>
              </c:layout>
              <c:tx>
                <c:rich>
                  <a:bodyPr/>
                  <a:lstStyle/>
                  <a:p>
                    <a:fld id="{EB0F0627-D139-4D9A-916E-DBF0B45F7DA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Daten!$I$10:$I$30</c15:sqref>
                  </c15:fullRef>
                </c:ext>
              </c:extLst>
              <c:f>(Daten!$I$10,Daten!$I$25)</c:f>
              <c:numCache>
                <c:formatCode>#,##0</c:formatCode>
                <c:ptCount val="2"/>
                <c:pt idx="0">
                  <c:v>24.51348671162236</c:v>
                </c:pt>
                <c:pt idx="1">
                  <c:v>22.104872198556389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Daten!$T$10:$T$29</c15:f>
                <c15:dlblRangeCache>
                  <c:ptCount val="20"/>
                  <c:pt idx="0">
                    <c:v>3,4 %</c:v>
                  </c:pt>
                  <c:pt idx="1">
                    <c:v>3,4 %</c:v>
                  </c:pt>
                  <c:pt idx="2">
                    <c:v>3,4 %</c:v>
                  </c:pt>
                  <c:pt idx="3">
                    <c:v>3,8 %</c:v>
                  </c:pt>
                  <c:pt idx="4">
                    <c:v>3,5 %</c:v>
                  </c:pt>
                  <c:pt idx="5">
                    <c:v>3,1 %</c:v>
                  </c:pt>
                  <c:pt idx="6">
                    <c:v>3,5 %</c:v>
                  </c:pt>
                  <c:pt idx="7">
                    <c:v>3,4 %</c:v>
                  </c:pt>
                  <c:pt idx="8">
                    <c:v>3,2 %</c:v>
                  </c:pt>
                  <c:pt idx="9">
                    <c:v>3,3 %</c:v>
                  </c:pt>
                  <c:pt idx="10">
                    <c:v>3,2 %</c:v>
                  </c:pt>
                  <c:pt idx="11">
                    <c:v>3,1 %</c:v>
                  </c:pt>
                  <c:pt idx="12">
                    <c:v>3,1 %</c:v>
                  </c:pt>
                  <c:pt idx="13">
                    <c:v>3,3 %</c:v>
                  </c:pt>
                  <c:pt idx="14">
                    <c:v>3,4 %</c:v>
                  </c:pt>
                  <c:pt idx="15">
                    <c:v>3,5 %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Daten!$I$24</c15:sqref>
                  <c15:dLbl>
                    <c:idx val="0"/>
                    <c:layout>
                      <c:manualLayout>
                        <c:x val="-0.14029143578540368"/>
                        <c:y val="1.765904963722472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4-D3E2-493C-A495-8AA17199702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2-E255-4BAB-9D7D-EBB386BA8195}"/>
            </c:ext>
          </c:extLst>
        </c:ser>
        <c:ser>
          <c:idx val="6"/>
          <c:order val="7"/>
          <c:tx>
            <c:strRef>
              <c:f>Daten!$J$9</c:f>
              <c:strCache>
                <c:ptCount val="1"/>
                <c:pt idx="0">
                  <c:v>Beleuchtung</c:v>
                </c:pt>
              </c:strCache>
            </c:strRef>
          </c:tx>
          <c:spPr>
            <a:solidFill>
              <a:srgbClr val="F5822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0.14375542185417903"/>
                  <c:y val="-8.8295248186123602E-3"/>
                </c:manualLayout>
              </c:layout>
              <c:tx>
                <c:rich>
                  <a:bodyPr/>
                  <a:lstStyle/>
                  <a:p>
                    <a:fld id="{EDBA6B78-95A7-4C77-8C42-8FD37386F87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255-4BAB-9D7D-EBB386BA8195}"/>
                </c:ext>
              </c:extLst>
            </c:dLbl>
            <c:dLbl>
              <c:idx val="1"/>
              <c:layout>
                <c:manualLayout>
                  <c:x val="-0.13855944275101592"/>
                  <c:y val="-4.1204449153524378E-2"/>
                </c:manualLayout>
              </c:layout>
              <c:tx>
                <c:rich>
                  <a:bodyPr/>
                  <a:lstStyle/>
                  <a:p>
                    <a:fld id="{4712BCC0-0905-41A4-A208-B3CEDF8ACA2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11-4E29-BD00-D92720AE413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Daten!$J$10:$J$30</c15:sqref>
                  </c15:fullRef>
                </c:ext>
              </c:extLst>
              <c:f>(Daten!$J$10,Daten!$J$25)</c:f>
              <c:numCache>
                <c:formatCode>#,##0</c:formatCode>
                <c:ptCount val="2"/>
                <c:pt idx="0">
                  <c:v>12.17374057913525</c:v>
                </c:pt>
                <c:pt idx="1">
                  <c:v>10.358187600579807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Daten!$U$10:$U$29</c15:f>
                <c15:dlblRangeCache>
                  <c:ptCount val="20"/>
                  <c:pt idx="0">
                    <c:v>1,7 %</c:v>
                  </c:pt>
                  <c:pt idx="1">
                    <c:v>1,7 %</c:v>
                  </c:pt>
                  <c:pt idx="2">
                    <c:v>1,7 %</c:v>
                  </c:pt>
                  <c:pt idx="3">
                    <c:v>1,9 %</c:v>
                  </c:pt>
                  <c:pt idx="4">
                    <c:v>1,8 %</c:v>
                  </c:pt>
                  <c:pt idx="5">
                    <c:v>1,5 %</c:v>
                  </c:pt>
                  <c:pt idx="6">
                    <c:v>1,7 %</c:v>
                  </c:pt>
                  <c:pt idx="7">
                    <c:v>1,6 %</c:v>
                  </c:pt>
                  <c:pt idx="8">
                    <c:v>1,5 %</c:v>
                  </c:pt>
                  <c:pt idx="9">
                    <c:v>1,6 %</c:v>
                  </c:pt>
                  <c:pt idx="10">
                    <c:v>1,6 %</c:v>
                  </c:pt>
                  <c:pt idx="11">
                    <c:v>1,5 %</c:v>
                  </c:pt>
                  <c:pt idx="12">
                    <c:v>1,5 %</c:v>
                  </c:pt>
                  <c:pt idx="13">
                    <c:v>1,5 %</c:v>
                  </c:pt>
                  <c:pt idx="14">
                    <c:v>1,6 %</c:v>
                  </c:pt>
                  <c:pt idx="15">
                    <c:v>1,6 %</c:v>
                  </c:pt>
                  <c:pt idx="16">
                    <c:v>#DIV/0!</c:v>
                  </c:pt>
                  <c:pt idx="17">
                    <c:v>#DIV/0!</c:v>
                  </c:pt>
                  <c:pt idx="18">
                    <c:v>#DIV/0!</c:v>
                  </c:pt>
                  <c:pt idx="19">
                    <c:v>#DIV/0!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Daten!$J$24</c15:sqref>
                  <c15:dLbl>
                    <c:idx val="0"/>
                    <c:layout>
                      <c:manualLayout>
                        <c:x val="-0.14029143578540368"/>
                        <c:y val="-2.9431749395374535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5-D3E2-493C-A495-8AA17199702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E255-4BAB-9D7D-EBB386BA8195}"/>
            </c:ext>
          </c:extLst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Gesamt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Daten!$B$10:$B$30</c15:sqref>
                  </c15:fullRef>
                </c:ext>
              </c:extLst>
              <c:f>(Daten!$B$10,Daten!$B$25)</c:f>
              <c:numCache>
                <c:formatCode>General</c:formatCode>
                <c:ptCount val="2"/>
                <c:pt idx="0">
                  <c:v>2008</c:v>
                </c:pt>
                <c:pt idx="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Daten!$K$10:$K$30</c15:sqref>
                  </c15:fullRef>
                </c:ext>
              </c:extLst>
              <c:f>(Daten!$K$10,Daten!$K$25)</c:f>
              <c:numCache>
                <c:formatCode>#,##0\ "TWh"</c:formatCode>
                <c:ptCount val="2"/>
                <c:pt idx="0">
                  <c:v>726.97186444444424</c:v>
                </c:pt>
                <c:pt idx="1">
                  <c:v>632.06405805555573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E-9D43-4C7F-B711-6D9DCF838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380800"/>
        <c:axId val="588569504"/>
      </c:barChart>
      <c:catAx>
        <c:axId val="60338080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588569504"/>
        <c:crosses val="autoZero"/>
        <c:auto val="1"/>
        <c:lblAlgn val="ctr"/>
        <c:lblOffset val="100"/>
        <c:tickLblSkip val="1"/>
        <c:noMultiLvlLbl val="0"/>
      </c:catAx>
      <c:valAx>
        <c:axId val="588569504"/>
        <c:scaling>
          <c:orientation val="minMax"/>
          <c:max val="8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60338080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2.4019743084063155E-2"/>
          <c:y val="0.82553639332650575"/>
          <c:w val="0.92114413005058371"/>
          <c:h val="9.7713407992643456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3</xdr:row>
      <xdr:rowOff>28576</xdr:rowOff>
    </xdr:from>
    <xdr:to>
      <xdr:col>15</xdr:col>
      <xdr:colOff>74542</xdr:colOff>
      <xdr:row>19</xdr:row>
      <xdr:rowOff>168519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29309</xdr:colOff>
      <xdr:row>18</xdr:row>
      <xdr:rowOff>1009205</xdr:rowOff>
    </xdr:from>
    <xdr:to>
      <xdr:col>13</xdr:col>
      <xdr:colOff>125832</xdr:colOff>
      <xdr:row>20</xdr:row>
      <xdr:rowOff>3124</xdr:rowOff>
    </xdr:to>
    <xdr:sp macro="" textlink="Daten!B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76347" y="4899801"/>
          <a:ext cx="2800158" cy="320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Arial"/>
            </a:rPr>
            <a:t>Quelle: </a:t>
          </a:r>
          <a:fld id="{C100FB56-A065-4EB8-829D-BE242108181C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Arial"/>
            </a:rPr>
            <a:pPr algn="r"/>
            <a:t>Eigene Darstellung des Umweltbundesamtes auf Basis Arbeitsgemeinschaft Energiebilanzen, Anwendungsbilanzen, Stand 10/2024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215921</xdr:colOff>
      <xdr:row>18</xdr:row>
      <xdr:rowOff>1009205</xdr:rowOff>
    </xdr:from>
    <xdr:to>
      <xdr:col>8</xdr:col>
      <xdr:colOff>613167</xdr:colOff>
      <xdr:row>19</xdr:row>
      <xdr:rowOff>212477</xdr:rowOff>
    </xdr:to>
    <xdr:sp macro="" textlink="Daten!L27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921" y="4899801"/>
          <a:ext cx="3496534" cy="309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17808</xdr:rowOff>
    </xdr:from>
    <xdr:to>
      <xdr:col>13</xdr:col>
      <xdr:colOff>197827</xdr:colOff>
      <xdr:row>2</xdr:row>
      <xdr:rowOff>94421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74250"/>
          <a:ext cx="6882848" cy="33305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Anteile der Anwendungsbereiche am Endenergieverbrauch der privaten Haushalte 2008 und 2023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215797</xdr:colOff>
      <xdr:row>1</xdr:row>
      <xdr:rowOff>11765</xdr:rowOff>
    </xdr:from>
    <xdr:to>
      <xdr:col>13</xdr:col>
      <xdr:colOff>133124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797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215798</xdr:colOff>
      <xdr:row>18</xdr:row>
      <xdr:rowOff>996733</xdr:rowOff>
    </xdr:from>
    <xdr:to>
      <xdr:col>13</xdr:col>
      <xdr:colOff>133125</xdr:colOff>
      <xdr:row>18</xdr:row>
      <xdr:rowOff>996733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798" y="4887329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250197</xdr:colOff>
      <xdr:row>2</xdr:row>
      <xdr:rowOff>51288</xdr:rowOff>
    </xdr:from>
    <xdr:ext cx="1742726" cy="295942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70005" y="564173"/>
          <a:ext cx="1742726" cy="2959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Terawattstunden (TWh)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0</xdr:col>
      <xdr:colOff>215798</xdr:colOff>
      <xdr:row>18</xdr:row>
      <xdr:rowOff>468603</xdr:rowOff>
    </xdr:from>
    <xdr:to>
      <xdr:col>13</xdr:col>
      <xdr:colOff>133125</xdr:colOff>
      <xdr:row>18</xdr:row>
      <xdr:rowOff>468603</xdr:rowOff>
    </xdr:to>
    <xdr:cxnSp macro="">
      <xdr:nvCxnSpPr>
        <xdr:cNvPr id="16" name="Gerade Verbindung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215798" y="4359199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0.0956</cdr:x>
      <cdr:y>0.24255</cdr:y>
    </cdr:from>
    <cdr:to>
      <cdr:x>0.13518</cdr:x>
      <cdr:y>0.27734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20175" y="1108627"/>
          <a:ext cx="298174" cy="1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40"/>
  <sheetViews>
    <sheetView showGridLines="0" zoomScaleNormal="100" workbookViewId="0">
      <selection activeCell="B1" sqref="B1:K1"/>
    </sheetView>
  </sheetViews>
  <sheetFormatPr baseColWidth="10" defaultColWidth="11.42578125" defaultRowHeight="12.75"/>
  <cols>
    <col min="1" max="1" width="18" style="23" bestFit="1" customWidth="1"/>
    <col min="2" max="2" width="17.42578125" style="23" customWidth="1"/>
    <col min="3" max="11" width="15.42578125" style="23" customWidth="1"/>
    <col min="12" max="16384" width="11.42578125" style="23"/>
  </cols>
  <sheetData>
    <row r="1" spans="1:22">
      <c r="A1" s="39" t="s">
        <v>1</v>
      </c>
      <c r="B1" s="49" t="s">
        <v>21</v>
      </c>
      <c r="C1" s="49"/>
      <c r="D1" s="49"/>
      <c r="E1" s="49"/>
      <c r="F1" s="49"/>
      <c r="G1" s="49"/>
      <c r="H1" s="49"/>
      <c r="I1" s="49"/>
      <c r="J1" s="49"/>
      <c r="K1" s="49"/>
    </row>
    <row r="2" spans="1:22" ht="15.95" customHeight="1">
      <c r="A2" s="39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22" ht="18.75" customHeight="1">
      <c r="A3" s="39" t="s">
        <v>0</v>
      </c>
      <c r="B3" s="52" t="s">
        <v>20</v>
      </c>
      <c r="C3" s="53"/>
      <c r="D3" s="53"/>
      <c r="E3" s="53"/>
      <c r="F3" s="53"/>
      <c r="G3" s="53"/>
      <c r="H3" s="53"/>
      <c r="I3" s="53"/>
      <c r="J3" s="53"/>
      <c r="K3" s="49"/>
      <c r="Q3" s="24" t="str">
        <f>"Quelle: "&amp;Daten!B3</f>
        <v>Quelle: Eigene Darstellung des Umweltbundesamtes auf Basis Arbeitsgemeinschaft Energiebilanzen, Anwendungsbilanzen, Stand 10/2024</v>
      </c>
    </row>
    <row r="4" spans="1:22">
      <c r="A4" s="39" t="s">
        <v>3</v>
      </c>
      <c r="B4" s="52"/>
      <c r="C4" s="53"/>
      <c r="D4" s="53"/>
      <c r="E4" s="53"/>
      <c r="F4" s="53"/>
      <c r="G4" s="53"/>
      <c r="H4" s="53"/>
      <c r="I4" s="53"/>
      <c r="J4" s="53"/>
      <c r="K4" s="49"/>
    </row>
    <row r="5" spans="1:22">
      <c r="A5" s="39" t="s">
        <v>8</v>
      </c>
      <c r="B5" s="50" t="s">
        <v>10</v>
      </c>
      <c r="C5" s="50"/>
      <c r="D5" s="50"/>
      <c r="E5" s="50"/>
      <c r="F5" s="50"/>
      <c r="G5" s="50"/>
      <c r="H5" s="50"/>
      <c r="I5" s="50"/>
      <c r="J5" s="50"/>
      <c r="K5" s="50"/>
    </row>
    <row r="6" spans="1:22">
      <c r="A6" s="40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8" spans="1:22" ht="13.5">
      <c r="A8" s="13"/>
      <c r="B8" s="13"/>
      <c r="C8" s="13"/>
      <c r="D8" s="13"/>
      <c r="E8" s="13"/>
      <c r="F8" s="13"/>
      <c r="G8" s="13"/>
      <c r="H8" s="13"/>
      <c r="I8" s="12"/>
      <c r="J8" s="12"/>
      <c r="K8" s="14"/>
    </row>
    <row r="9" spans="1:22" ht="38.25" customHeight="1">
      <c r="A9" s="12"/>
      <c r="B9" s="35"/>
      <c r="C9" s="35" t="s">
        <v>11</v>
      </c>
      <c r="D9" s="35" t="s">
        <v>12</v>
      </c>
      <c r="E9" s="35" t="s">
        <v>13</v>
      </c>
      <c r="F9" s="35" t="s">
        <v>14</v>
      </c>
      <c r="G9" s="35" t="s">
        <v>15</v>
      </c>
      <c r="H9" s="35" t="s">
        <v>16</v>
      </c>
      <c r="I9" s="36" t="s">
        <v>17</v>
      </c>
      <c r="J9" s="36" t="s">
        <v>18</v>
      </c>
      <c r="K9" s="36" t="s">
        <v>19</v>
      </c>
      <c r="M9" s="35"/>
      <c r="N9" s="35" t="s">
        <v>11</v>
      </c>
      <c r="O9" s="35" t="s">
        <v>12</v>
      </c>
      <c r="P9" s="35" t="s">
        <v>13</v>
      </c>
      <c r="Q9" s="35" t="s">
        <v>14</v>
      </c>
      <c r="R9" s="35" t="s">
        <v>15</v>
      </c>
      <c r="S9" s="35" t="s">
        <v>16</v>
      </c>
      <c r="T9" s="36" t="s">
        <v>17</v>
      </c>
      <c r="U9" s="36" t="s">
        <v>18</v>
      </c>
      <c r="V9" s="36" t="s">
        <v>19</v>
      </c>
    </row>
    <row r="10" spans="1:22" ht="18" customHeight="1">
      <c r="B10" s="37">
        <v>2008</v>
      </c>
      <c r="C10" s="41">
        <v>524.70261007857403</v>
      </c>
      <c r="D10" s="41">
        <v>94.69921801324486</v>
      </c>
      <c r="E10" s="41">
        <v>38.904344873964831</v>
      </c>
      <c r="F10" s="41">
        <v>0</v>
      </c>
      <c r="G10" s="41">
        <v>27.695259817532722</v>
      </c>
      <c r="H10" s="41">
        <v>4.2832043703702229</v>
      </c>
      <c r="I10" s="41">
        <v>24.51348671162236</v>
      </c>
      <c r="J10" s="41">
        <v>12.17374057913525</v>
      </c>
      <c r="K10" s="47">
        <f>SUM(C10:J10)</f>
        <v>726.97186444444424</v>
      </c>
      <c r="M10" s="37">
        <v>2008</v>
      </c>
      <c r="N10" s="43">
        <f>C10/$K10</f>
        <v>0.72176467307927328</v>
      </c>
      <c r="O10" s="43">
        <f t="shared" ref="O10:V10" si="0">D10/$K10</f>
        <v>0.13026531375545669</v>
      </c>
      <c r="P10" s="43">
        <f t="shared" si="0"/>
        <v>5.3515612882344132E-2</v>
      </c>
      <c r="Q10" s="43">
        <f t="shared" si="0"/>
        <v>0</v>
      </c>
      <c r="R10" s="43">
        <f t="shared" si="0"/>
        <v>3.8096742352879895E-2</v>
      </c>
      <c r="S10" s="43">
        <f t="shared" si="0"/>
        <v>5.8918433846727623E-3</v>
      </c>
      <c r="T10" s="43">
        <f t="shared" si="0"/>
        <v>3.3719993730920654E-2</v>
      </c>
      <c r="U10" s="43">
        <f t="shared" si="0"/>
        <v>1.6745820814452684E-2</v>
      </c>
      <c r="V10" s="44">
        <f t="shared" si="0"/>
        <v>1</v>
      </c>
    </row>
    <row r="11" spans="1:22" ht="18" customHeight="1">
      <c r="B11" s="38">
        <v>2009</v>
      </c>
      <c r="C11" s="42">
        <v>493.89563857893711</v>
      </c>
      <c r="D11" s="42">
        <v>93.132795102144968</v>
      </c>
      <c r="E11" s="42">
        <v>38.759117007824358</v>
      </c>
      <c r="F11" s="42">
        <v>0</v>
      </c>
      <c r="G11" s="42">
        <v>27.562155688622752</v>
      </c>
      <c r="H11" s="42">
        <v>4.2443630502820975</v>
      </c>
      <c r="I11" s="42">
        <v>23.83904191616767</v>
      </c>
      <c r="J11" s="42">
        <v>12.086227544910196</v>
      </c>
      <c r="K11" s="48">
        <f t="shared" ref="K11:K29" si="1">SUM(C11:J11)</f>
        <v>693.51933888888914</v>
      </c>
      <c r="M11" s="38">
        <v>2009</v>
      </c>
      <c r="N11" s="45">
        <f>C11/$K11</f>
        <v>0.71215842282094699</v>
      </c>
      <c r="O11" s="45">
        <f t="shared" ref="O11:O12" si="2">D11/$K11</f>
        <v>0.13429011979875885</v>
      </c>
      <c r="P11" s="45">
        <f t="shared" ref="P11:P12" si="3">E11/$K11</f>
        <v>5.5887579241729081E-2</v>
      </c>
      <c r="Q11" s="45">
        <f t="shared" ref="Q11:Q12" si="4">F11/$K11</f>
        <v>0</v>
      </c>
      <c r="R11" s="45">
        <f t="shared" ref="R11:R12" si="5">G11/$K11</f>
        <v>3.9742447172101958E-2</v>
      </c>
      <c r="S11" s="45">
        <f t="shared" ref="S11:S12" si="6">H11/$K11</f>
        <v>6.1200356100842629E-3</v>
      </c>
      <c r="T11" s="45">
        <f t="shared" ref="T11:T12" si="7">I11/$K11</f>
        <v>3.437401176780594E-2</v>
      </c>
      <c r="U11" s="45">
        <f t="shared" ref="U11:U12" si="8">J11/$K11</f>
        <v>1.7427383588572962E-2</v>
      </c>
      <c r="V11" s="46">
        <f t="shared" ref="V11:V12" si="9">K11/$K11</f>
        <v>1</v>
      </c>
    </row>
    <row r="12" spans="1:22" ht="18" customHeight="1">
      <c r="B12" s="37">
        <v>2010</v>
      </c>
      <c r="C12" s="41">
        <v>527.98010621883668</v>
      </c>
      <c r="D12" s="41">
        <v>104.14783922088863</v>
      </c>
      <c r="E12" s="41">
        <v>39.961323369857034</v>
      </c>
      <c r="F12" s="41">
        <v>0</v>
      </c>
      <c r="G12" s="41">
        <v>29.4571484604825</v>
      </c>
      <c r="H12" s="41">
        <v>5.1272890249604535</v>
      </c>
      <c r="I12" s="41">
        <v>25.149735242204361</v>
      </c>
      <c r="J12" s="41">
        <v>12.86666012943714</v>
      </c>
      <c r="K12" s="47">
        <f t="shared" si="1"/>
        <v>744.69010166666669</v>
      </c>
      <c r="M12" s="37">
        <v>2010</v>
      </c>
      <c r="N12" s="43">
        <f t="shared" ref="N12:N29" si="10">C12/$K12</f>
        <v>0.7089930496419673</v>
      </c>
      <c r="O12" s="43">
        <f t="shared" si="2"/>
        <v>0.13985393251205935</v>
      </c>
      <c r="P12" s="43">
        <f t="shared" si="3"/>
        <v>5.3661681927047095E-2</v>
      </c>
      <c r="Q12" s="43">
        <f t="shared" si="4"/>
        <v>0</v>
      </c>
      <c r="R12" s="43">
        <f t="shared" si="5"/>
        <v>3.9556250841196107E-2</v>
      </c>
      <c r="S12" s="43">
        <f t="shared" si="6"/>
        <v>6.88513116192257E-3</v>
      </c>
      <c r="T12" s="43">
        <f t="shared" si="7"/>
        <v>3.3772082086115499E-2</v>
      </c>
      <c r="U12" s="43">
        <f t="shared" si="8"/>
        <v>1.7277871829692225E-2</v>
      </c>
      <c r="V12" s="44">
        <f t="shared" si="9"/>
        <v>1</v>
      </c>
    </row>
    <row r="13" spans="1:22" ht="18" customHeight="1">
      <c r="B13" s="38">
        <v>2011</v>
      </c>
      <c r="C13" s="42">
        <v>434.35646976408543</v>
      </c>
      <c r="D13" s="42">
        <v>106.5312038859263</v>
      </c>
      <c r="E13" s="42">
        <v>39.615761146746429</v>
      </c>
      <c r="F13" s="42">
        <v>0</v>
      </c>
      <c r="G13" s="42">
        <v>28.947976408379169</v>
      </c>
      <c r="H13" s="42">
        <v>4.2147540084075281</v>
      </c>
      <c r="I13" s="42">
        <v>24.558551962578807</v>
      </c>
      <c r="J13" s="42">
        <v>12.640431157209669</v>
      </c>
      <c r="K13" s="48">
        <f>SUM(C13:J13)</f>
        <v>650.86514833333342</v>
      </c>
      <c r="M13" s="38">
        <v>2011</v>
      </c>
      <c r="N13" s="45">
        <f t="shared" si="10"/>
        <v>0.66735247827655164</v>
      </c>
      <c r="O13" s="45">
        <f t="shared" ref="O13:O29" si="11">D13/$K13</f>
        <v>0.16367630707946207</v>
      </c>
      <c r="P13" s="45">
        <f t="shared" ref="P13:P29" si="12">E13/$K13</f>
        <v>6.0866311936028955E-2</v>
      </c>
      <c r="Q13" s="45">
        <f t="shared" ref="Q13:Q29" si="13">F13/$K13</f>
        <v>0</v>
      </c>
      <c r="R13" s="45">
        <f t="shared" ref="R13:R29" si="14">G13/$K13</f>
        <v>4.4476150678072229E-2</v>
      </c>
      <c r="S13" s="45">
        <f t="shared" ref="S13:S29" si="15">H13/$K13</f>
        <v>6.4756179051839299E-3</v>
      </c>
      <c r="T13" s="45">
        <f t="shared" ref="T13:T29" si="16">I13/$K13</f>
        <v>3.7732166218249277E-2</v>
      </c>
      <c r="U13" s="45">
        <f t="shared" ref="U13:U29" si="17">J13/$K13</f>
        <v>1.9420967906451817E-2</v>
      </c>
      <c r="V13" s="46">
        <f t="shared" ref="V13:V29" si="18">K13/$K13</f>
        <v>1</v>
      </c>
    </row>
    <row r="14" spans="1:22" ht="18" customHeight="1">
      <c r="B14" s="37">
        <v>2012</v>
      </c>
      <c r="C14" s="41">
        <v>479.21597782733534</v>
      </c>
      <c r="D14" s="41">
        <v>106.32194733415341</v>
      </c>
      <c r="E14" s="41">
        <v>40.027373058086653</v>
      </c>
      <c r="F14" s="41">
        <v>0</v>
      </c>
      <c r="G14" s="41">
        <v>29.13298195824056</v>
      </c>
      <c r="H14" s="41">
        <v>4.3361692112193948</v>
      </c>
      <c r="I14" s="41">
        <v>24.717210622339337</v>
      </c>
      <c r="J14" s="41">
        <v>12.886276099736474</v>
      </c>
      <c r="K14" s="47">
        <f t="shared" si="1"/>
        <v>696.63793611111123</v>
      </c>
      <c r="M14" s="37">
        <v>2012</v>
      </c>
      <c r="N14" s="43">
        <f t="shared" si="10"/>
        <v>0.68789819357598425</v>
      </c>
      <c r="O14" s="43">
        <f t="shared" si="11"/>
        <v>0.15262152952462157</v>
      </c>
      <c r="P14" s="43">
        <f t="shared" si="12"/>
        <v>5.7457928980345442E-2</v>
      </c>
      <c r="Q14" s="43">
        <f t="shared" si="13"/>
        <v>0</v>
      </c>
      <c r="R14" s="43">
        <f t="shared" si="14"/>
        <v>4.1819402085495894E-2</v>
      </c>
      <c r="S14" s="43">
        <f t="shared" si="15"/>
        <v>6.2244230272980594E-3</v>
      </c>
      <c r="T14" s="43">
        <f t="shared" si="16"/>
        <v>3.54807129228705E-2</v>
      </c>
      <c r="U14" s="43">
        <f t="shared" si="17"/>
        <v>1.8497809883384186E-2</v>
      </c>
      <c r="V14" s="44">
        <f t="shared" si="18"/>
        <v>1</v>
      </c>
    </row>
    <row r="15" spans="1:22" ht="18" customHeight="1">
      <c r="B15" s="38">
        <v>2013</v>
      </c>
      <c r="C15" s="42">
        <v>519.05138490043123</v>
      </c>
      <c r="D15" s="42">
        <v>97.331270178414826</v>
      </c>
      <c r="E15" s="42">
        <v>39.618850207777342</v>
      </c>
      <c r="F15" s="42">
        <v>1.1946884576098058</v>
      </c>
      <c r="G15" s="42">
        <v>29.867211440245278</v>
      </c>
      <c r="H15" s="42">
        <v>5.5979715715649556</v>
      </c>
      <c r="I15" s="42">
        <v>22.782431052093973</v>
      </c>
      <c r="J15" s="42">
        <v>11.196731358529112</v>
      </c>
      <c r="K15" s="48">
        <f t="shared" si="1"/>
        <v>726.64053916666637</v>
      </c>
      <c r="M15" s="38">
        <v>2013</v>
      </c>
      <c r="N15" s="45">
        <f t="shared" si="10"/>
        <v>0.71431658010120835</v>
      </c>
      <c r="O15" s="45">
        <f t="shared" si="11"/>
        <v>0.13394693102319519</v>
      </c>
      <c r="P15" s="45">
        <f t="shared" si="12"/>
        <v>5.4523313897698926E-2</v>
      </c>
      <c r="Q15" s="45">
        <f t="shared" si="13"/>
        <v>1.6441257997797799E-3</v>
      </c>
      <c r="R15" s="45">
        <f t="shared" si="14"/>
        <v>4.1103144994494682E-2</v>
      </c>
      <c r="S15" s="45">
        <f t="shared" si="15"/>
        <v>7.7039075991891135E-3</v>
      </c>
      <c r="T15" s="45">
        <f t="shared" si="16"/>
        <v>3.1353096646963244E-2</v>
      </c>
      <c r="U15" s="45">
        <f t="shared" si="17"/>
        <v>1.5408899937470962E-2</v>
      </c>
      <c r="V15" s="46">
        <f t="shared" si="18"/>
        <v>1</v>
      </c>
    </row>
    <row r="16" spans="1:22" ht="18" customHeight="1">
      <c r="B16" s="37">
        <v>2014</v>
      </c>
      <c r="C16" s="41">
        <v>422.66214832749233</v>
      </c>
      <c r="D16" s="41">
        <v>94.686988298148947</v>
      </c>
      <c r="E16" s="41">
        <v>38.436889522317841</v>
      </c>
      <c r="F16" s="41">
        <v>1.1655674518201278</v>
      </c>
      <c r="G16" s="41">
        <v>29.083683083511669</v>
      </c>
      <c r="H16" s="41">
        <v>5.5556885706945502</v>
      </c>
      <c r="I16" s="41">
        <v>22.173533190578169</v>
      </c>
      <c r="J16" s="41">
        <v>10.850877944325473</v>
      </c>
      <c r="K16" s="47">
        <f t="shared" si="1"/>
        <v>624.6153763888891</v>
      </c>
      <c r="M16" s="37">
        <v>2014</v>
      </c>
      <c r="N16" s="43">
        <f t="shared" si="10"/>
        <v>0.67667586214582787</v>
      </c>
      <c r="O16" s="43">
        <f t="shared" si="11"/>
        <v>0.15159247094678677</v>
      </c>
      <c r="P16" s="43">
        <f t="shared" si="12"/>
        <v>6.1536892902852289E-2</v>
      </c>
      <c r="Q16" s="43">
        <f t="shared" si="13"/>
        <v>1.8660562898061587E-3</v>
      </c>
      <c r="R16" s="43">
        <f t="shared" si="14"/>
        <v>4.656254742182972E-2</v>
      </c>
      <c r="S16" s="43">
        <f t="shared" si="15"/>
        <v>8.8945754150559792E-3</v>
      </c>
      <c r="T16" s="43">
        <f t="shared" si="16"/>
        <v>3.5499499417979107E-2</v>
      </c>
      <c r="U16" s="43">
        <f t="shared" si="17"/>
        <v>1.7372095459862093E-2</v>
      </c>
      <c r="V16" s="44">
        <f t="shared" si="18"/>
        <v>1</v>
      </c>
    </row>
    <row r="17" spans="2:22" ht="18" customHeight="1">
      <c r="B17" s="38">
        <v>2015</v>
      </c>
      <c r="C17" s="42">
        <v>451.65733001604696</v>
      </c>
      <c r="D17" s="42">
        <v>93.843501226089501</v>
      </c>
      <c r="E17" s="42">
        <v>38.229553605215095</v>
      </c>
      <c r="F17" s="42">
        <v>1.1391839378238333</v>
      </c>
      <c r="G17" s="42">
        <v>28.896373056994722</v>
      </c>
      <c r="H17" s="42">
        <v>5.5494815055561366</v>
      </c>
      <c r="I17" s="42">
        <v>22.033484455958558</v>
      </c>
      <c r="J17" s="42">
        <v>10.752784974093251</v>
      </c>
      <c r="K17" s="48">
        <f t="shared" si="1"/>
        <v>652.10169277777811</v>
      </c>
      <c r="M17" s="38">
        <v>2015</v>
      </c>
      <c r="N17" s="45">
        <f t="shared" si="10"/>
        <v>0.69261793830362262</v>
      </c>
      <c r="O17" s="45">
        <f t="shared" si="11"/>
        <v>0.14390930473794875</v>
      </c>
      <c r="P17" s="45">
        <f t="shared" si="12"/>
        <v>5.8625140876981105E-2</v>
      </c>
      <c r="Q17" s="45">
        <f t="shared" si="13"/>
        <v>1.7469421570908911E-3</v>
      </c>
      <c r="R17" s="45">
        <f t="shared" si="14"/>
        <v>4.431267910669566E-2</v>
      </c>
      <c r="S17" s="45">
        <f t="shared" si="15"/>
        <v>8.5101473696791614E-3</v>
      </c>
      <c r="T17" s="45">
        <f t="shared" si="16"/>
        <v>3.3788417818855568E-2</v>
      </c>
      <c r="U17" s="45">
        <f t="shared" si="17"/>
        <v>1.6489429629126209E-2</v>
      </c>
      <c r="V17" s="46">
        <f t="shared" si="18"/>
        <v>1</v>
      </c>
    </row>
    <row r="18" spans="2:22" ht="18" customHeight="1">
      <c r="B18" s="37">
        <v>2016</v>
      </c>
      <c r="C18" s="41">
        <v>467.70523351217395</v>
      </c>
      <c r="D18" s="41">
        <v>95.406902960697082</v>
      </c>
      <c r="E18" s="41">
        <v>39.385752099574589</v>
      </c>
      <c r="F18" s="41">
        <v>1.2222751895991333</v>
      </c>
      <c r="G18" s="41">
        <v>28.529014084506944</v>
      </c>
      <c r="H18" s="41">
        <v>5.5264062984464353</v>
      </c>
      <c r="I18" s="41">
        <v>21.445373781148419</v>
      </c>
      <c r="J18" s="41">
        <v>10.194886240520056</v>
      </c>
      <c r="K18" s="47">
        <f t="shared" si="1"/>
        <v>669.4158441666666</v>
      </c>
      <c r="M18" s="37">
        <v>2016</v>
      </c>
      <c r="N18" s="43">
        <f t="shared" si="10"/>
        <v>0.69867667099275865</v>
      </c>
      <c r="O18" s="43">
        <f t="shared" si="11"/>
        <v>0.14252262445246713</v>
      </c>
      <c r="P18" s="43">
        <f t="shared" si="12"/>
        <v>5.8836002229084666E-2</v>
      </c>
      <c r="Q18" s="43">
        <f t="shared" si="13"/>
        <v>1.8258832685992109E-3</v>
      </c>
      <c r="R18" s="43">
        <f t="shared" si="14"/>
        <v>4.261777538298598E-2</v>
      </c>
      <c r="S18" s="43">
        <f t="shared" si="15"/>
        <v>8.2555654255929267E-3</v>
      </c>
      <c r="T18" s="43">
        <f t="shared" si="16"/>
        <v>3.2035951894513415E-2</v>
      </c>
      <c r="U18" s="43">
        <f t="shared" si="17"/>
        <v>1.5229526353997982E-2</v>
      </c>
      <c r="V18" s="44">
        <f t="shared" si="18"/>
        <v>1</v>
      </c>
    </row>
    <row r="19" spans="2:22" ht="18" customHeight="1">
      <c r="B19" s="38">
        <v>2017</v>
      </c>
      <c r="C19" s="42">
        <v>459.16318100772219</v>
      </c>
      <c r="D19" s="42">
        <v>100.72117619533482</v>
      </c>
      <c r="E19" s="42">
        <v>40.320880531314742</v>
      </c>
      <c r="F19" s="42">
        <v>1.3049846153846167</v>
      </c>
      <c r="G19" s="42">
        <v>29.106830769230836</v>
      </c>
      <c r="H19" s="42">
        <v>5.6378151929784064</v>
      </c>
      <c r="I19" s="42">
        <v>21.872676923076916</v>
      </c>
      <c r="J19" s="42">
        <v>10.468246153846167</v>
      </c>
      <c r="K19" s="48">
        <f t="shared" si="1"/>
        <v>668.59579138888864</v>
      </c>
      <c r="M19" s="38">
        <v>2017</v>
      </c>
      <c r="N19" s="45">
        <f t="shared" si="10"/>
        <v>0.68675751017500797</v>
      </c>
      <c r="O19" s="45">
        <f t="shared" si="11"/>
        <v>0.15064584236479342</v>
      </c>
      <c r="P19" s="45">
        <f t="shared" si="12"/>
        <v>6.0306811754760374E-2</v>
      </c>
      <c r="Q19" s="45">
        <f t="shared" si="13"/>
        <v>1.95182894088182E-3</v>
      </c>
      <c r="R19" s="45">
        <f t="shared" si="14"/>
        <v>4.3534271594451085E-2</v>
      </c>
      <c r="S19" s="45">
        <f t="shared" si="15"/>
        <v>8.4323222873821119E-3</v>
      </c>
      <c r="T19" s="45">
        <f t="shared" si="16"/>
        <v>3.2714350291736548E-2</v>
      </c>
      <c r="U19" s="45">
        <f t="shared" si="17"/>
        <v>1.5657062590986776E-2</v>
      </c>
      <c r="V19" s="46">
        <f t="shared" si="18"/>
        <v>1</v>
      </c>
    </row>
    <row r="20" spans="2:22" ht="18" customHeight="1">
      <c r="B20" s="37">
        <v>2018</v>
      </c>
      <c r="C20" s="41">
        <v>453.99955695277043</v>
      </c>
      <c r="D20" s="41">
        <v>105.83634562080664</v>
      </c>
      <c r="E20" s="41">
        <v>39.682665400061275</v>
      </c>
      <c r="F20" s="41">
        <v>1.2347421549264861</v>
      </c>
      <c r="G20" s="41">
        <v>28.679692780338058</v>
      </c>
      <c r="H20" s="41">
        <v>5.6201750927066056</v>
      </c>
      <c r="I20" s="41">
        <v>21.551863067807776</v>
      </c>
      <c r="J20" s="41">
        <v>10.354996708360778</v>
      </c>
      <c r="K20" s="47">
        <f t="shared" si="1"/>
        <v>666.9600377777781</v>
      </c>
      <c r="M20" s="37">
        <v>2018</v>
      </c>
      <c r="N20" s="43">
        <f t="shared" si="10"/>
        <v>0.68069978894902972</v>
      </c>
      <c r="O20" s="43">
        <f t="shared" si="11"/>
        <v>0.15868468817627998</v>
      </c>
      <c r="P20" s="43">
        <f t="shared" si="12"/>
        <v>5.9497815689645552E-2</v>
      </c>
      <c r="Q20" s="43">
        <f t="shared" si="13"/>
        <v>1.8512985561181181E-3</v>
      </c>
      <c r="R20" s="43">
        <f t="shared" si="14"/>
        <v>4.3000616462561939E-2</v>
      </c>
      <c r="S20" s="43">
        <f t="shared" si="15"/>
        <v>8.4265544775850125E-3</v>
      </c>
      <c r="T20" s="43">
        <f t="shared" si="16"/>
        <v>3.2313574797698093E-2</v>
      </c>
      <c r="U20" s="43">
        <f t="shared" si="17"/>
        <v>1.552566289108152E-2</v>
      </c>
      <c r="V20" s="44">
        <f t="shared" si="18"/>
        <v>1</v>
      </c>
    </row>
    <row r="21" spans="2:22" ht="18" customHeight="1">
      <c r="B21" s="38">
        <v>2019</v>
      </c>
      <c r="C21" s="42">
        <v>476.04990706451446</v>
      </c>
      <c r="D21" s="42">
        <v>109.24350015716428</v>
      </c>
      <c r="E21" s="42">
        <v>39.881638752674711</v>
      </c>
      <c r="F21" s="42">
        <v>1.258398895027625</v>
      </c>
      <c r="G21" s="42">
        <v>28.691494806629724</v>
      </c>
      <c r="H21" s="42">
        <v>5.6696207506309193</v>
      </c>
      <c r="I21" s="42">
        <v>21.448710055248611</v>
      </c>
      <c r="J21" s="42">
        <v>10.0392267403315</v>
      </c>
      <c r="K21" s="48">
        <f t="shared" si="1"/>
        <v>692.28249722222188</v>
      </c>
      <c r="M21" s="38">
        <v>2019</v>
      </c>
      <c r="N21" s="45">
        <f t="shared" si="10"/>
        <v>0.6876526692133067</v>
      </c>
      <c r="O21" s="45">
        <f t="shared" si="11"/>
        <v>0.15780190976299843</v>
      </c>
      <c r="P21" s="45">
        <f t="shared" si="12"/>
        <v>5.7608908086943515E-2</v>
      </c>
      <c r="Q21" s="45">
        <f t="shared" si="13"/>
        <v>1.8177534461393157E-3</v>
      </c>
      <c r="R21" s="45">
        <f t="shared" si="14"/>
        <v>4.1444778571976211E-2</v>
      </c>
      <c r="S21" s="45">
        <f t="shared" si="15"/>
        <v>8.1897502441275472E-3</v>
      </c>
      <c r="T21" s="45">
        <f t="shared" si="16"/>
        <v>3.0982597626418973E-2</v>
      </c>
      <c r="U21" s="45">
        <f t="shared" si="17"/>
        <v>1.4501633048089211E-2</v>
      </c>
      <c r="V21" s="46">
        <f t="shared" si="18"/>
        <v>1</v>
      </c>
    </row>
    <row r="22" spans="2:22" ht="18" customHeight="1">
      <c r="B22" s="37">
        <v>2020</v>
      </c>
      <c r="C22" s="41">
        <v>473.12021147505413</v>
      </c>
      <c r="D22" s="41">
        <v>109.22212329853126</v>
      </c>
      <c r="E22" s="41">
        <v>40.134060519091477</v>
      </c>
      <c r="F22" s="41">
        <v>1.2720477430555555</v>
      </c>
      <c r="G22" s="41">
        <v>28.869953125000002</v>
      </c>
      <c r="H22" s="41">
        <v>5.7321915649621467</v>
      </c>
      <c r="I22" s="41">
        <v>21.597158420138889</v>
      </c>
      <c r="J22" s="41">
        <v>10.121075520833333</v>
      </c>
      <c r="K22" s="47">
        <f t="shared" si="1"/>
        <v>690.06882166666674</v>
      </c>
      <c r="M22" s="37">
        <v>2020</v>
      </c>
      <c r="N22" s="43">
        <f t="shared" si="10"/>
        <v>0.68561308179721203</v>
      </c>
      <c r="O22" s="43">
        <f t="shared" si="11"/>
        <v>0.1582771455095392</v>
      </c>
      <c r="P22" s="43">
        <f t="shared" si="12"/>
        <v>5.8159504181277119E-2</v>
      </c>
      <c r="Q22" s="43">
        <f t="shared" si="13"/>
        <v>1.8433635937692167E-3</v>
      </c>
      <c r="R22" s="43">
        <f t="shared" si="14"/>
        <v>4.1836338954240486E-2</v>
      </c>
      <c r="S22" s="43">
        <f t="shared" si="15"/>
        <v>8.3066954845426189E-3</v>
      </c>
      <c r="T22" s="43">
        <f t="shared" si="16"/>
        <v>3.1297107972473009E-2</v>
      </c>
      <c r="U22" s="43">
        <f t="shared" si="17"/>
        <v>1.4666762506946377E-2</v>
      </c>
      <c r="V22" s="44">
        <f t="shared" si="18"/>
        <v>1</v>
      </c>
    </row>
    <row r="23" spans="2:22" ht="18" customHeight="1">
      <c r="B23" s="38">
        <v>2021</v>
      </c>
      <c r="C23" s="42">
        <v>487.28326483505919</v>
      </c>
      <c r="D23" s="42">
        <v>113.20730791209952</v>
      </c>
      <c r="E23" s="42">
        <v>43.673822238474088</v>
      </c>
      <c r="F23" s="42">
        <v>1.3888945642482999</v>
      </c>
      <c r="G23" s="42">
        <v>31.389017152011668</v>
      </c>
      <c r="H23" s="42">
        <v>6.3061166023535336</v>
      </c>
      <c r="I23" s="42">
        <v>23.472318135796279</v>
      </c>
      <c r="J23" s="42">
        <v>11.000044948846528</v>
      </c>
      <c r="K23" s="48">
        <f t="shared" si="1"/>
        <v>717.720786388889</v>
      </c>
      <c r="M23" s="38">
        <v>2021</v>
      </c>
      <c r="N23" s="45">
        <f t="shared" si="10"/>
        <v>0.67893152055238115</v>
      </c>
      <c r="O23" s="45">
        <f t="shared" si="11"/>
        <v>0.15773168348890401</v>
      </c>
      <c r="P23" s="45">
        <f t="shared" si="12"/>
        <v>6.0850713908137968E-2</v>
      </c>
      <c r="Q23" s="45">
        <f t="shared" si="13"/>
        <v>1.9351460771205014E-3</v>
      </c>
      <c r="R23" s="45">
        <f t="shared" si="14"/>
        <v>4.3734301342923457E-2</v>
      </c>
      <c r="S23" s="45">
        <f t="shared" si="15"/>
        <v>8.786308996402167E-3</v>
      </c>
      <c r="T23" s="45">
        <f t="shared" si="16"/>
        <v>3.2703968703336486E-2</v>
      </c>
      <c r="U23" s="45">
        <f t="shared" si="17"/>
        <v>1.5326356930794361E-2</v>
      </c>
      <c r="V23" s="46">
        <f t="shared" si="18"/>
        <v>1</v>
      </c>
    </row>
    <row r="24" spans="2:22" ht="18" customHeight="1">
      <c r="B24" s="37">
        <v>2022</v>
      </c>
      <c r="C24" s="41">
        <v>453.28518451935105</v>
      </c>
      <c r="D24" s="41">
        <v>106.92577246403181</v>
      </c>
      <c r="E24" s="41">
        <v>42.191300489885471</v>
      </c>
      <c r="F24" s="41">
        <v>1.3330295955831613</v>
      </c>
      <c r="G24" s="41">
        <v>30.409737649240835</v>
      </c>
      <c r="H24" s="41">
        <v>5.8406305480685008</v>
      </c>
      <c r="I24" s="41">
        <v>22.744817474637696</v>
      </c>
      <c r="J24" s="41">
        <v>10.636465314757306</v>
      </c>
      <c r="K24" s="47">
        <f t="shared" si="1"/>
        <v>673.36693805555581</v>
      </c>
      <c r="M24" s="37">
        <v>2022</v>
      </c>
      <c r="N24" s="43">
        <f t="shared" si="10"/>
        <v>0.67316222241067769</v>
      </c>
      <c r="O24" s="43">
        <f t="shared" si="11"/>
        <v>0.15879272714635412</v>
      </c>
      <c r="P24" s="43">
        <f t="shared" si="12"/>
        <v>6.2657220165455316E-2</v>
      </c>
      <c r="Q24" s="43">
        <f t="shared" si="13"/>
        <v>1.9796481238483084E-3</v>
      </c>
      <c r="R24" s="43">
        <f t="shared" si="14"/>
        <v>4.516072282528949E-2</v>
      </c>
      <c r="S24" s="43">
        <f t="shared" si="15"/>
        <v>8.673770893673759E-3</v>
      </c>
      <c r="T24" s="43">
        <f t="shared" si="16"/>
        <v>3.3777746113161776E-2</v>
      </c>
      <c r="U24" s="43">
        <f t="shared" si="17"/>
        <v>1.5795942321539625E-2</v>
      </c>
      <c r="V24" s="44">
        <f t="shared" si="18"/>
        <v>1</v>
      </c>
    </row>
    <row r="25" spans="2:22" ht="18" customHeight="1">
      <c r="B25" s="38">
        <v>2023</v>
      </c>
      <c r="C25" s="42">
        <v>422.09167528290919</v>
      </c>
      <c r="D25" s="42">
        <v>99.993832813325582</v>
      </c>
      <c r="E25" s="42">
        <v>40.954731950728224</v>
      </c>
      <c r="F25" s="42">
        <v>1.3051871775529529</v>
      </c>
      <c r="G25" s="42">
        <v>29.547216104603056</v>
      </c>
      <c r="H25" s="42">
        <v>5.7083549273005918</v>
      </c>
      <c r="I25" s="42">
        <v>22.104872198556389</v>
      </c>
      <c r="J25" s="42">
        <v>10.358187600579807</v>
      </c>
      <c r="K25" s="47">
        <f>SUM(C25:J25)</f>
        <v>632.06405805555573</v>
      </c>
      <c r="M25" s="38">
        <v>2023</v>
      </c>
      <c r="N25" s="43">
        <f t="shared" ref="N25:V25" si="19">C25/$K25</f>
        <v>0.667798888266811</v>
      </c>
      <c r="O25" s="43">
        <f t="shared" si="19"/>
        <v>0.15820205490079703</v>
      </c>
      <c r="P25" s="43">
        <f t="shared" si="19"/>
        <v>6.4795223567558846E-2</v>
      </c>
      <c r="Q25" s="43">
        <f t="shared" si="19"/>
        <v>2.0649602851460229E-3</v>
      </c>
      <c r="R25" s="43">
        <f t="shared" si="19"/>
        <v>4.6747186029688755E-2</v>
      </c>
      <c r="S25" s="43">
        <f t="shared" si="19"/>
        <v>9.031291772643165E-3</v>
      </c>
      <c r="T25" s="43">
        <f t="shared" si="19"/>
        <v>3.4972518871834765E-2</v>
      </c>
      <c r="U25" s="43">
        <f t="shared" si="19"/>
        <v>1.6387876305520549E-2</v>
      </c>
      <c r="V25" s="46">
        <f t="shared" si="19"/>
        <v>1</v>
      </c>
    </row>
    <row r="26" spans="2:22">
      <c r="B26" s="37">
        <v>2024</v>
      </c>
      <c r="C26" s="41"/>
      <c r="D26" s="41"/>
      <c r="E26" s="41"/>
      <c r="F26" s="41"/>
      <c r="G26" s="41"/>
      <c r="H26" s="41"/>
      <c r="I26" s="41"/>
      <c r="J26" s="41"/>
      <c r="K26" s="47">
        <f t="shared" si="1"/>
        <v>0</v>
      </c>
      <c r="M26" s="37">
        <v>2024</v>
      </c>
      <c r="N26" s="43" t="e">
        <f t="shared" si="10"/>
        <v>#DIV/0!</v>
      </c>
      <c r="O26" s="43" t="e">
        <f t="shared" si="11"/>
        <v>#DIV/0!</v>
      </c>
      <c r="P26" s="43" t="e">
        <f t="shared" si="12"/>
        <v>#DIV/0!</v>
      </c>
      <c r="Q26" s="43" t="e">
        <f t="shared" si="13"/>
        <v>#DIV/0!</v>
      </c>
      <c r="R26" s="43" t="e">
        <f t="shared" si="14"/>
        <v>#DIV/0!</v>
      </c>
      <c r="S26" s="43" t="e">
        <f t="shared" si="15"/>
        <v>#DIV/0!</v>
      </c>
      <c r="T26" s="43" t="e">
        <f t="shared" si="16"/>
        <v>#DIV/0!</v>
      </c>
      <c r="U26" s="43" t="e">
        <f t="shared" si="17"/>
        <v>#DIV/0!</v>
      </c>
      <c r="V26" s="44" t="e">
        <f t="shared" si="18"/>
        <v>#DIV/0!</v>
      </c>
    </row>
    <row r="27" spans="2:22">
      <c r="B27" s="38">
        <v>2025</v>
      </c>
      <c r="C27" s="42"/>
      <c r="D27" s="42"/>
      <c r="E27" s="42"/>
      <c r="F27" s="42"/>
      <c r="G27" s="42"/>
      <c r="H27" s="42"/>
      <c r="I27" s="42"/>
      <c r="J27" s="42"/>
      <c r="K27" s="48">
        <f t="shared" si="1"/>
        <v>0</v>
      </c>
      <c r="M27" s="38">
        <v>2025</v>
      </c>
      <c r="N27" s="45" t="e">
        <f t="shared" si="10"/>
        <v>#DIV/0!</v>
      </c>
      <c r="O27" s="45" t="e">
        <f t="shared" si="11"/>
        <v>#DIV/0!</v>
      </c>
      <c r="P27" s="45" t="e">
        <f t="shared" si="12"/>
        <v>#DIV/0!</v>
      </c>
      <c r="Q27" s="45" t="e">
        <f t="shared" si="13"/>
        <v>#DIV/0!</v>
      </c>
      <c r="R27" s="45" t="e">
        <f t="shared" si="14"/>
        <v>#DIV/0!</v>
      </c>
      <c r="S27" s="45" t="e">
        <f t="shared" si="15"/>
        <v>#DIV/0!</v>
      </c>
      <c r="T27" s="45" t="e">
        <f t="shared" si="16"/>
        <v>#DIV/0!</v>
      </c>
      <c r="U27" s="45" t="e">
        <f t="shared" si="17"/>
        <v>#DIV/0!</v>
      </c>
      <c r="V27" s="46" t="e">
        <f t="shared" si="18"/>
        <v>#DIV/0!</v>
      </c>
    </row>
    <row r="28" spans="2:22">
      <c r="B28" s="37">
        <v>2026</v>
      </c>
      <c r="C28" s="41"/>
      <c r="D28" s="41"/>
      <c r="E28" s="41"/>
      <c r="F28" s="41"/>
      <c r="G28" s="41"/>
      <c r="H28" s="41"/>
      <c r="I28" s="41"/>
      <c r="J28" s="41"/>
      <c r="K28" s="47">
        <f t="shared" si="1"/>
        <v>0</v>
      </c>
      <c r="M28" s="37">
        <v>2026</v>
      </c>
      <c r="N28" s="43" t="e">
        <f t="shared" si="10"/>
        <v>#DIV/0!</v>
      </c>
      <c r="O28" s="43" t="e">
        <f t="shared" si="11"/>
        <v>#DIV/0!</v>
      </c>
      <c r="P28" s="43" t="e">
        <f t="shared" si="12"/>
        <v>#DIV/0!</v>
      </c>
      <c r="Q28" s="43" t="e">
        <f t="shared" si="13"/>
        <v>#DIV/0!</v>
      </c>
      <c r="R28" s="43" t="e">
        <f t="shared" si="14"/>
        <v>#DIV/0!</v>
      </c>
      <c r="S28" s="43" t="e">
        <f t="shared" si="15"/>
        <v>#DIV/0!</v>
      </c>
      <c r="T28" s="43" t="e">
        <f t="shared" si="16"/>
        <v>#DIV/0!</v>
      </c>
      <c r="U28" s="43" t="e">
        <f t="shared" si="17"/>
        <v>#DIV/0!</v>
      </c>
      <c r="V28" s="44" t="e">
        <f t="shared" si="18"/>
        <v>#DIV/0!</v>
      </c>
    </row>
    <row r="29" spans="2:22">
      <c r="B29" s="38">
        <v>2027</v>
      </c>
      <c r="C29" s="42"/>
      <c r="D29" s="42"/>
      <c r="E29" s="42"/>
      <c r="F29" s="42"/>
      <c r="G29" s="42"/>
      <c r="H29" s="42"/>
      <c r="I29" s="42"/>
      <c r="J29" s="42"/>
      <c r="K29" s="48">
        <f t="shared" si="1"/>
        <v>0</v>
      </c>
      <c r="M29" s="38">
        <v>2027</v>
      </c>
      <c r="N29" s="45" t="e">
        <f t="shared" si="10"/>
        <v>#DIV/0!</v>
      </c>
      <c r="O29" s="45" t="e">
        <f t="shared" si="11"/>
        <v>#DIV/0!</v>
      </c>
      <c r="P29" s="45" t="e">
        <f t="shared" si="12"/>
        <v>#DIV/0!</v>
      </c>
      <c r="Q29" s="45" t="e">
        <f t="shared" si="13"/>
        <v>#DIV/0!</v>
      </c>
      <c r="R29" s="45" t="e">
        <f t="shared" si="14"/>
        <v>#DIV/0!</v>
      </c>
      <c r="S29" s="45" t="e">
        <f t="shared" si="15"/>
        <v>#DIV/0!</v>
      </c>
      <c r="T29" s="45" t="e">
        <f t="shared" si="16"/>
        <v>#DIV/0!</v>
      </c>
      <c r="U29" s="45" t="e">
        <f t="shared" si="17"/>
        <v>#DIV/0!</v>
      </c>
      <c r="V29" s="46" t="e">
        <f t="shared" si="18"/>
        <v>#DIV/0!</v>
      </c>
    </row>
    <row r="31" spans="2:22" ht="18" customHeight="1"/>
    <row r="32" spans="2:2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sheetProtection selectLockedCells="1"/>
  <mergeCells count="6">
    <mergeCell ref="B1:K1"/>
    <mergeCell ref="B5:K5"/>
    <mergeCell ref="B6:K6"/>
    <mergeCell ref="B4:K4"/>
    <mergeCell ref="B3:K3"/>
    <mergeCell ref="B2:K2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20" zoomScaleNormal="120" workbookViewId="0">
      <selection sqref="A1:N20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85546875" style="1" customWidth="1"/>
    <col min="12" max="12" width="1.7109375" style="1" customWidth="1"/>
    <col min="13" max="13" width="14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"/>
      <c r="Q2" s="54" t="s">
        <v>7</v>
      </c>
      <c r="R2" s="55"/>
      <c r="S2" s="55"/>
      <c r="T2" s="55"/>
      <c r="U2" s="55"/>
      <c r="V2" s="55"/>
      <c r="W2" s="55"/>
      <c r="X2" s="55"/>
      <c r="Y2" s="56"/>
    </row>
    <row r="3" spans="1:25" ht="18.75" customHeight="1">
      <c r="A3" s="2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0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>
      <c r="A4" s="2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0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2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0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29"/>
      <c r="C6" s="4"/>
      <c r="N6" s="30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29"/>
      <c r="C7" s="4"/>
      <c r="N7" s="30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29"/>
      <c r="C8" s="4"/>
      <c r="N8" s="30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29"/>
      <c r="C9" s="4"/>
      <c r="N9" s="30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29"/>
      <c r="C10" s="4"/>
      <c r="N10" s="30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29"/>
      <c r="C11" s="4"/>
      <c r="N11" s="30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29"/>
      <c r="C12" s="4"/>
      <c r="N12" s="30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29"/>
      <c r="C13" s="4"/>
      <c r="N13" s="30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29"/>
      <c r="C14" s="4"/>
      <c r="N14" s="30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29"/>
      <c r="C15" s="4"/>
      <c r="N15" s="30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>
      <c r="A16" s="29"/>
      <c r="C16" s="4"/>
      <c r="N16" s="30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29"/>
      <c r="C17" s="4"/>
      <c r="N17" s="30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29"/>
      <c r="C18" s="4"/>
      <c r="N18" s="30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>
      <c r="A19" s="29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1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17.25" customHeight="1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</row>
    <row r="21" spans="1:25" ht="6.75" customHeight="1"/>
    <row r="22" spans="1:25" ht="6" customHeight="1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4.5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5"/>
      <c r="C27" s="15"/>
      <c r="D27" s="15"/>
      <c r="E27" s="15"/>
      <c r="F27" s="15"/>
      <c r="G27" s="3"/>
      <c r="H27" s="3"/>
      <c r="I27" s="3"/>
      <c r="J27" s="3"/>
      <c r="K27" s="3"/>
      <c r="L27" s="3"/>
    </row>
    <row r="28" spans="1:25">
      <c r="B28" s="15"/>
      <c r="C28" s="15"/>
      <c r="D28" s="15"/>
      <c r="E28" s="15"/>
      <c r="F28" s="15"/>
      <c r="G28" s="3"/>
      <c r="H28" s="3"/>
      <c r="I28" s="3"/>
      <c r="J28" s="3"/>
      <c r="K28" s="3"/>
      <c r="L28" s="3"/>
    </row>
    <row r="29" spans="1:25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2018-03-01T12:08:34Z</cp:lastPrinted>
  <dcterms:created xsi:type="dcterms:W3CDTF">2010-08-25T11:28:54Z</dcterms:created>
  <dcterms:modified xsi:type="dcterms:W3CDTF">2025-02-05T11:58:41Z</dcterms:modified>
</cp:coreProperties>
</file>